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rubblemastergroup-my.sharepoint.com/personal/rene_wagner_rubblemaster_com/Documents/Dokumente/Website/website content/FILES/"/>
    </mc:Choice>
  </mc:AlternateContent>
  <xr:revisionPtr revIDLastSave="59" documentId="13_ncr:1_{0B9C463D-1A5E-4021-B218-E4E04FD5B31D}" xr6:coauthVersionLast="47" xr6:coauthVersionMax="47" xr10:uidLastSave="{28DCCA43-BBE7-4E31-A178-BA5F2EAE6313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17" i="1"/>
  <c r="C18" i="1" s="1"/>
  <c r="C13" i="1"/>
  <c r="C9" i="1"/>
  <c r="C22" i="1" l="1"/>
  <c r="C25" i="1" l="1"/>
  <c r="C27" i="1" s="1"/>
  <c r="C35" i="1"/>
  <c r="C38" i="1" l="1"/>
  <c r="C41" i="1"/>
  <c r="C43" i="1" s="1"/>
  <c r="C49" i="1" s="1"/>
  <c r="C45" i="1" l="1"/>
  <c r="C51" i="1"/>
  <c r="C58" i="1" l="1"/>
</calcChain>
</file>

<file path=xl/sharedStrings.xml><?xml version="1.0" encoding="utf-8"?>
<sst xmlns="http://schemas.openxmlformats.org/spreadsheetml/2006/main" count="65" uniqueCount="55">
  <si>
    <t>PROJECT COSTS W/O ONSITE CRUSHING</t>
  </si>
  <si>
    <t>$ / h</t>
  </si>
  <si>
    <t>Dump truck costs</t>
  </si>
  <si>
    <t>Round-trip time to disposal site</t>
  </si>
  <si>
    <t>min</t>
  </si>
  <si>
    <t>Estimated number of loads to be hauled offsite</t>
  </si>
  <si>
    <t>loads</t>
  </si>
  <si>
    <t>Outbound Trucking: without a crusher you need to take your materials to a recycle yard</t>
  </si>
  <si>
    <t>Disposal costs: this cost won't go away unless you start crushing</t>
  </si>
  <si>
    <t>Tipping fee per load</t>
  </si>
  <si>
    <t>$ per load</t>
  </si>
  <si>
    <t>Total outbound trucking costs</t>
  </si>
  <si>
    <t>Total disposal costs</t>
  </si>
  <si>
    <t>Cost for new material: material that was dumped before is actually money glued together with cement and asphalt binder.</t>
  </si>
  <si>
    <t>per ton</t>
  </si>
  <si>
    <t>Cost for recycled concrete aggregate (RCA)
Price F.O.B. recycle yard</t>
  </si>
  <si>
    <t>Holding capacity of your dump truck</t>
  </si>
  <si>
    <t>tons per load</t>
  </si>
  <si>
    <t>Total material tonnage</t>
  </si>
  <si>
    <t>tons</t>
  </si>
  <si>
    <t>Total material tonnage that was hauled off before</t>
  </si>
  <si>
    <t>Total material value</t>
  </si>
  <si>
    <t>Trucking costs for new material: if you need the new material back on your job you need to add trucking costs as well</t>
  </si>
  <si>
    <t>Round-trip time to material yard / quarry</t>
  </si>
  <si>
    <t>Gravel holding capacity of your dump truck</t>
  </si>
  <si>
    <t>Total inbound trucking costs</t>
  </si>
  <si>
    <t>TOTAL COSTS WITH TRADITIONAL DISPOSAL AND REPURCHASE PROCESS</t>
  </si>
  <si>
    <t>PROJECT COSTS W/ ONSITE CRUSHING</t>
  </si>
  <si>
    <t>Crusher mobilization cost (in &amp; out)</t>
  </si>
  <si>
    <t>Material volume</t>
  </si>
  <si>
    <t>Estimated material volume</t>
  </si>
  <si>
    <t>Excavator cost with fuel and operator</t>
  </si>
  <si>
    <t>tons / hour</t>
  </si>
  <si>
    <t>Estimated sorting and prepping speed</t>
  </si>
  <si>
    <t>Material prep costs: when crushing reinforced concrete you or your client need to prep your material before crushing with a hammer or pulverizer. This cost item is null if material is ready to go or if you crush asphalt.</t>
  </si>
  <si>
    <t>Total material prep costs</t>
  </si>
  <si>
    <t>TPH</t>
  </si>
  <si>
    <t>Feeding cost</t>
  </si>
  <si>
    <t>Crusher capacity</t>
  </si>
  <si>
    <t>Hours crushing</t>
  </si>
  <si>
    <t>hours</t>
  </si>
  <si>
    <t>Total feeding costs</t>
  </si>
  <si>
    <t>Crushing costs: this depends on the type crusher you are using. The crusher is operated by the excavator operator from the cab.</t>
  </si>
  <si>
    <t>gal/h</t>
  </si>
  <si>
    <t>Diesel price</t>
  </si>
  <si>
    <t>Wear costs (depends on your feed materials, crusher type, specs, …)</t>
  </si>
  <si>
    <t>Monthly payment (depends on your financing package)</t>
  </si>
  <si>
    <t>$ / gal</t>
  </si>
  <si>
    <t>Fuel costs</t>
  </si>
  <si>
    <t>Crusher fuel consumption (depends on crusher model)</t>
  </si>
  <si>
    <t>month</t>
  </si>
  <si>
    <t>Interest</t>
  </si>
  <si>
    <t>Terms in month</t>
  </si>
  <si>
    <t>Acquisition costs</t>
  </si>
  <si>
    <t>TOTAL CRUSHING COSTS W/O WEAR &amp;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</si>
</sst>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D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4" fontId="0" fillId="0" borderId="0" xfId="1" applyFont="1"/>
    <xf numFmtId="0" fontId="2" fillId="0" borderId="1" xfId="0" applyFont="1" applyBorder="1"/>
    <xf numFmtId="0" fontId="2" fillId="0" borderId="0" xfId="0" applyFont="1" applyAlignment="1">
      <alignment wrapText="1"/>
    </xf>
    <xf numFmtId="44" fontId="2" fillId="0" borderId="1" xfId="0" applyNumberFormat="1" applyFont="1" applyBorder="1"/>
    <xf numFmtId="0" fontId="3" fillId="0" borderId="0" xfId="2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wrapText="1"/>
    </xf>
    <xf numFmtId="44" fontId="4" fillId="0" borderId="0" xfId="1" applyFont="1" applyAlignment="1">
      <alignment wrapText="1"/>
    </xf>
    <xf numFmtId="0" fontId="4" fillId="2" borderId="0" xfId="0" applyFont="1" applyFill="1"/>
    <xf numFmtId="0" fontId="0" fillId="2" borderId="0" xfId="0" applyFill="1"/>
    <xf numFmtId="44" fontId="2" fillId="0" borderId="0" xfId="1" applyFont="1"/>
    <xf numFmtId="0" fontId="0" fillId="0" borderId="0" xfId="0" applyFont="1"/>
    <xf numFmtId="0" fontId="2" fillId="0" borderId="0" xfId="0" applyFont="1" applyBorder="1"/>
    <xf numFmtId="44" fontId="2" fillId="0" borderId="0" xfId="0" applyNumberFormat="1" applyFont="1" applyBorder="1"/>
    <xf numFmtId="0" fontId="0" fillId="0" borderId="1" xfId="0" applyBorder="1"/>
    <xf numFmtId="0" fontId="0" fillId="0" borderId="0" xfId="0" applyBorder="1"/>
    <xf numFmtId="9" fontId="0" fillId="0" borderId="0" xfId="0" applyNumberFormat="1"/>
    <xf numFmtId="8" fontId="2" fillId="0" borderId="1" xfId="0" applyNumberFormat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9"/>
  <sheetViews>
    <sheetView tabSelected="1" topLeftCell="A46" workbookViewId="0">
      <selection activeCell="D53" sqref="D53"/>
    </sheetView>
  </sheetViews>
  <sheetFormatPr defaultRowHeight="15" x14ac:dyDescent="0.25"/>
  <cols>
    <col min="1" max="1" width="3.140625" customWidth="1"/>
    <col min="2" max="2" width="59.85546875" bestFit="1" customWidth="1"/>
    <col min="3" max="3" width="16.5703125" bestFit="1" customWidth="1"/>
  </cols>
  <sheetData>
    <row r="2" spans="1:4" ht="21" x14ac:dyDescent="0.35">
      <c r="A2" s="12"/>
      <c r="B2" s="11" t="s">
        <v>0</v>
      </c>
      <c r="C2" s="12"/>
      <c r="D2" s="12"/>
    </row>
    <row r="4" spans="1:4" ht="30" x14ac:dyDescent="0.25">
      <c r="B4" s="4" t="s">
        <v>7</v>
      </c>
    </row>
    <row r="5" spans="1:4" x14ac:dyDescent="0.25">
      <c r="B5" t="s">
        <v>5</v>
      </c>
      <c r="C5">
        <v>20</v>
      </c>
      <c r="D5" t="s">
        <v>6</v>
      </c>
    </row>
    <row r="6" spans="1:4" x14ac:dyDescent="0.25">
      <c r="B6" t="s">
        <v>16</v>
      </c>
      <c r="C6">
        <v>15</v>
      </c>
      <c r="D6" t="s">
        <v>17</v>
      </c>
    </row>
    <row r="7" spans="1:4" x14ac:dyDescent="0.25">
      <c r="B7" t="s">
        <v>2</v>
      </c>
      <c r="C7" s="2">
        <v>90</v>
      </c>
      <c r="D7" t="s">
        <v>1</v>
      </c>
    </row>
    <row r="8" spans="1:4" x14ac:dyDescent="0.25">
      <c r="B8" t="s">
        <v>3</v>
      </c>
      <c r="C8">
        <v>60</v>
      </c>
      <c r="D8" t="s">
        <v>4</v>
      </c>
    </row>
    <row r="9" spans="1:4" ht="15.75" thickBot="1" x14ac:dyDescent="0.3">
      <c r="B9" s="3" t="s">
        <v>11</v>
      </c>
      <c r="C9" s="5">
        <f>(C8/60)*C7*C5</f>
        <v>1800</v>
      </c>
      <c r="D9" s="3"/>
    </row>
    <row r="11" spans="1:4" x14ac:dyDescent="0.25">
      <c r="B11" s="1" t="s">
        <v>8</v>
      </c>
    </row>
    <row r="12" spans="1:4" x14ac:dyDescent="0.25">
      <c r="B12" t="s">
        <v>9</v>
      </c>
      <c r="C12" s="2">
        <v>50</v>
      </c>
      <c r="D12" t="s">
        <v>10</v>
      </c>
    </row>
    <row r="13" spans="1:4" ht="15.75" thickBot="1" x14ac:dyDescent="0.3">
      <c r="B13" s="3" t="s">
        <v>12</v>
      </c>
      <c r="C13" s="5">
        <f>C5*C12</f>
        <v>1000</v>
      </c>
      <c r="D13" s="3"/>
    </row>
    <row r="15" spans="1:4" ht="30" x14ac:dyDescent="0.25">
      <c r="B15" s="4" t="s">
        <v>13</v>
      </c>
    </row>
    <row r="16" spans="1:4" ht="30" x14ac:dyDescent="0.25">
      <c r="B16" s="7" t="s">
        <v>15</v>
      </c>
      <c r="C16" s="2">
        <v>7.5</v>
      </c>
      <c r="D16" t="s">
        <v>14</v>
      </c>
    </row>
    <row r="17" spans="1:4" x14ac:dyDescent="0.25">
      <c r="B17" t="s">
        <v>20</v>
      </c>
      <c r="C17">
        <f>C5*C6</f>
        <v>300</v>
      </c>
      <c r="D17" t="s">
        <v>19</v>
      </c>
    </row>
    <row r="18" spans="1:4" ht="15.75" thickBot="1" x14ac:dyDescent="0.3">
      <c r="B18" s="3" t="s">
        <v>21</v>
      </c>
      <c r="C18" s="5">
        <f>C16*C17</f>
        <v>2250</v>
      </c>
      <c r="D18" s="3"/>
    </row>
    <row r="20" spans="1:4" x14ac:dyDescent="0.25">
      <c r="B20" s="6"/>
    </row>
    <row r="21" spans="1:4" ht="30" x14ac:dyDescent="0.25">
      <c r="B21" s="4" t="s">
        <v>22</v>
      </c>
    </row>
    <row r="22" spans="1:4" x14ac:dyDescent="0.25">
      <c r="B22" s="8" t="s">
        <v>18</v>
      </c>
      <c r="C22">
        <f>C17</f>
        <v>300</v>
      </c>
      <c r="D22" t="s">
        <v>19</v>
      </c>
    </row>
    <row r="23" spans="1:4" x14ac:dyDescent="0.25">
      <c r="B23" t="s">
        <v>24</v>
      </c>
      <c r="C23">
        <v>18</v>
      </c>
      <c r="D23" t="s">
        <v>19</v>
      </c>
    </row>
    <row r="24" spans="1:4" x14ac:dyDescent="0.25">
      <c r="B24" t="s">
        <v>23</v>
      </c>
      <c r="C24">
        <v>60</v>
      </c>
      <c r="D24" t="s">
        <v>4</v>
      </c>
    </row>
    <row r="25" spans="1:4" ht="15.75" thickBot="1" x14ac:dyDescent="0.3">
      <c r="B25" s="3" t="s">
        <v>25</v>
      </c>
      <c r="C25" s="5">
        <f>ROUNDUP(C22/C23,0)*(C24/60)*C7</f>
        <v>1530</v>
      </c>
      <c r="D25" s="3"/>
    </row>
    <row r="27" spans="1:4" ht="42" x14ac:dyDescent="0.35">
      <c r="B27" s="9" t="s">
        <v>26</v>
      </c>
      <c r="C27" s="10">
        <f>C9+C13+C18+C25</f>
        <v>6580</v>
      </c>
    </row>
    <row r="30" spans="1:4" ht="21" x14ac:dyDescent="0.35">
      <c r="A30" s="12"/>
      <c r="B30" s="11" t="s">
        <v>27</v>
      </c>
      <c r="C30" s="12"/>
      <c r="D30" s="12"/>
    </row>
    <row r="32" spans="1:4" x14ac:dyDescent="0.25">
      <c r="B32" s="1" t="s">
        <v>28</v>
      </c>
      <c r="C32" s="13">
        <v>1000</v>
      </c>
    </row>
    <row r="34" spans="2:4" ht="60" x14ac:dyDescent="0.25">
      <c r="B34" s="4" t="s">
        <v>34</v>
      </c>
    </row>
    <row r="35" spans="2:4" x14ac:dyDescent="0.25">
      <c r="B35" t="s">
        <v>30</v>
      </c>
      <c r="C35">
        <f>C22</f>
        <v>300</v>
      </c>
      <c r="D35" t="s">
        <v>19</v>
      </c>
    </row>
    <row r="36" spans="2:4" x14ac:dyDescent="0.25">
      <c r="B36" t="s">
        <v>31</v>
      </c>
      <c r="C36" s="2">
        <v>150</v>
      </c>
      <c r="D36" t="s">
        <v>1</v>
      </c>
    </row>
    <row r="37" spans="2:4" x14ac:dyDescent="0.25">
      <c r="B37" t="s">
        <v>33</v>
      </c>
      <c r="C37">
        <v>70</v>
      </c>
      <c r="D37" t="s">
        <v>32</v>
      </c>
    </row>
    <row r="38" spans="2:4" ht="15.75" thickBot="1" x14ac:dyDescent="0.3">
      <c r="B38" s="3" t="s">
        <v>35</v>
      </c>
      <c r="C38" s="5">
        <f>(C35/C37)*C36</f>
        <v>642.85714285714289</v>
      </c>
      <c r="D38" s="3"/>
    </row>
    <row r="40" spans="2:4" x14ac:dyDescent="0.25">
      <c r="B40" s="1" t="s">
        <v>37</v>
      </c>
    </row>
    <row r="41" spans="2:4" x14ac:dyDescent="0.25">
      <c r="B41" s="14" t="s">
        <v>29</v>
      </c>
      <c r="C41">
        <f>C35</f>
        <v>300</v>
      </c>
      <c r="D41" t="s">
        <v>19</v>
      </c>
    </row>
    <row r="42" spans="2:4" x14ac:dyDescent="0.25">
      <c r="B42" t="s">
        <v>38</v>
      </c>
      <c r="C42">
        <v>100</v>
      </c>
      <c r="D42" t="s">
        <v>36</v>
      </c>
    </row>
    <row r="43" spans="2:4" x14ac:dyDescent="0.25">
      <c r="B43" t="s">
        <v>39</v>
      </c>
      <c r="C43">
        <f>C41/C42</f>
        <v>3</v>
      </c>
      <c r="D43" t="s">
        <v>40</v>
      </c>
    </row>
    <row r="44" spans="2:4" x14ac:dyDescent="0.25">
      <c r="B44" t="s">
        <v>31</v>
      </c>
      <c r="C44" s="2">
        <v>150</v>
      </c>
      <c r="D44" t="s">
        <v>1</v>
      </c>
    </row>
    <row r="45" spans="2:4" ht="15.75" thickBot="1" x14ac:dyDescent="0.3">
      <c r="B45" s="3" t="s">
        <v>41</v>
      </c>
      <c r="C45" s="5">
        <f>C43*C44</f>
        <v>450</v>
      </c>
      <c r="D45" s="3"/>
    </row>
    <row r="46" spans="2:4" x14ac:dyDescent="0.25">
      <c r="B46" s="15"/>
      <c r="C46" s="16"/>
      <c r="D46" s="15"/>
    </row>
    <row r="47" spans="2:4" ht="30" x14ac:dyDescent="0.25">
      <c r="B47" s="4" t="s">
        <v>42</v>
      </c>
    </row>
    <row r="48" spans="2:4" x14ac:dyDescent="0.25">
      <c r="B48" t="s">
        <v>49</v>
      </c>
      <c r="C48">
        <v>5</v>
      </c>
      <c r="D48" t="s">
        <v>43</v>
      </c>
    </row>
    <row r="49" spans="2:4" x14ac:dyDescent="0.25">
      <c r="B49" t="s">
        <v>39</v>
      </c>
      <c r="C49">
        <f>C43</f>
        <v>3</v>
      </c>
      <c r="D49" t="s">
        <v>40</v>
      </c>
    </row>
    <row r="50" spans="2:4" x14ac:dyDescent="0.25">
      <c r="B50" t="s">
        <v>44</v>
      </c>
      <c r="C50" s="2">
        <v>3.8</v>
      </c>
      <c r="D50" t="s">
        <v>47</v>
      </c>
    </row>
    <row r="51" spans="2:4" ht="15.75" thickBot="1" x14ac:dyDescent="0.3">
      <c r="B51" s="3" t="s">
        <v>48</v>
      </c>
      <c r="C51" s="5">
        <f>C48*C50*C43</f>
        <v>57</v>
      </c>
      <c r="D51" s="17"/>
    </row>
    <row r="52" spans="2:4" x14ac:dyDescent="0.25">
      <c r="B52" s="15"/>
      <c r="C52" s="16"/>
      <c r="D52" s="18"/>
    </row>
    <row r="53" spans="2:4" x14ac:dyDescent="0.25">
      <c r="B53" s="14" t="s">
        <v>53</v>
      </c>
      <c r="C53" s="2">
        <v>0</v>
      </c>
    </row>
    <row r="54" spans="2:4" x14ac:dyDescent="0.25">
      <c r="B54" s="14" t="s">
        <v>52</v>
      </c>
      <c r="C54">
        <v>60</v>
      </c>
      <c r="D54" t="s">
        <v>50</v>
      </c>
    </row>
    <row r="55" spans="2:4" x14ac:dyDescent="0.25">
      <c r="B55" s="14" t="s">
        <v>51</v>
      </c>
      <c r="C55" s="19">
        <v>0.02</v>
      </c>
    </row>
    <row r="56" spans="2:4" ht="15.75" thickBot="1" x14ac:dyDescent="0.3">
      <c r="B56" s="3" t="s">
        <v>46</v>
      </c>
      <c r="C56" s="20">
        <f>PMT(C55/12,C54,C53*-1)</f>
        <v>0</v>
      </c>
      <c r="D56" s="3"/>
    </row>
    <row r="58" spans="2:4" ht="42" x14ac:dyDescent="0.35">
      <c r="B58" s="9" t="s">
        <v>54</v>
      </c>
      <c r="C58" s="10">
        <f>C32+C38+C45+C51+C56</f>
        <v>2149.8571428571431</v>
      </c>
    </row>
    <row r="59" spans="2:4" x14ac:dyDescent="0.25">
      <c r="B59" s="14" t="s">
        <v>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 René</dc:creator>
  <cp:lastModifiedBy>Wagner René</cp:lastModifiedBy>
  <dcterms:created xsi:type="dcterms:W3CDTF">2015-06-05T18:19:34Z</dcterms:created>
  <dcterms:modified xsi:type="dcterms:W3CDTF">2022-02-03T17:30:51Z</dcterms:modified>
</cp:coreProperties>
</file>